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bairum\Desktop\to message\send\"/>
    </mc:Choice>
  </mc:AlternateContent>
  <bookViews>
    <workbookView xWindow="0" yWindow="1200" windowWidth="14380" windowHeight="3690" tabRatio="843" activeTab="1"/>
  </bookViews>
  <sheets>
    <sheet name="31 December 2018" sheetId="1" r:id="rId1"/>
    <sheet name="31 December 2019" sheetId="5"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44168.4298958333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D20" i="1"/>
  <c r="D18" i="1"/>
  <c r="I18" i="1"/>
  <c r="I16" i="1"/>
  <c r="D16" i="1"/>
  <c r="D13" i="1"/>
  <c r="I13" i="1"/>
  <c r="I6" i="1"/>
  <c r="D6" i="1"/>
  <c r="D18" i="5"/>
  <c r="I18" i="5"/>
  <c r="I20" i="5" l="1"/>
  <c r="D20" i="5"/>
  <c r="I13" i="5"/>
  <c r="I6" i="5"/>
  <c r="I16" i="5" s="1"/>
  <c r="D6" i="5"/>
  <c r="D13" i="5"/>
  <c r="G24" i="5"/>
  <c r="D16" i="5"/>
  <c r="H11" i="5"/>
  <c r="H10" i="5"/>
  <c r="H9" i="5"/>
  <c r="H8" i="5"/>
  <c r="H7" i="5"/>
</calcChain>
</file>

<file path=xl/sharedStrings.xml><?xml version="1.0" encoding="utf-8"?>
<sst xmlns="http://schemas.openxmlformats.org/spreadsheetml/2006/main" count="117" uniqueCount="41">
  <si>
    <t>Ownership %</t>
  </si>
  <si>
    <t>Valuation methodology</t>
  </si>
  <si>
    <t>31/12/2018</t>
  </si>
  <si>
    <t>Investments</t>
  </si>
  <si>
    <t>PartnerRe</t>
  </si>
  <si>
    <t>Fair value by independent experts</t>
  </si>
  <si>
    <t>Ferrari</t>
  </si>
  <si>
    <t>Official market price</t>
  </si>
  <si>
    <t>Fiat Chrysler Automobiles</t>
  </si>
  <si>
    <t>CNH Industrial</t>
  </si>
  <si>
    <t>Juventus Football Club</t>
  </si>
  <si>
    <t>Other investments (a)</t>
  </si>
  <si>
    <t>Listed: at official market prices, Unlisted: available fair value</t>
  </si>
  <si>
    <t xml:space="preserve">Other Assets </t>
  </si>
  <si>
    <t>Cash and cash equivalents and Financial assets</t>
  </si>
  <si>
    <t>Treasury stock (b)</t>
  </si>
  <si>
    <t>Gross Asset Value</t>
  </si>
  <si>
    <t>Gross Debt</t>
  </si>
  <si>
    <t>Net Asset Value (NAV)</t>
  </si>
  <si>
    <t>NAV per Share in Euro (c)</t>
  </si>
  <si>
    <t>BREAKDOWN OF EXOR'S NET ASSET VALUE</t>
  </si>
  <si>
    <t xml:space="preserve">in US$ million </t>
  </si>
  <si>
    <t>NAV per Share in US$ (c)</t>
  </si>
  <si>
    <t>Number of shares</t>
  </si>
  <si>
    <t xml:space="preserve">in € million </t>
  </si>
  <si>
    <t>(b) Treasury stock includes shares held in treasury before the share buyback program launched on 14 November 2018.</t>
  </si>
  <si>
    <t>(b) Treasury stock includes shares held in treasury before the buyback program launched on 14 November 2018.</t>
  </si>
  <si>
    <t xml:space="preserve">COMPOSITION OF EXOR'S GROSS ASSET VALUE </t>
  </si>
  <si>
    <t>(a) Other investments at 31 December 2018 included the stake in The Economist Group (€348 million), Welltec (€92 million), Exor Seeds (€22 million), Perella Weinberg (€21 million), GEDI (€10 million) and financial investments (€3 million) among others. Financial investments previously classified under Other Assets have been reclassified under Other investments for presentation purposes. Exor Seeds refers only to the quota held directly by Exor S.A.</t>
  </si>
  <si>
    <t>(c) NAV per share at 31 December 2018 based on 239,768,490 shares. Shares bought back in the context of the buyback program launched on 14 November 2018 are deducted from total issued shares.</t>
  </si>
  <si>
    <t>(a) Other investments at 31 December 2018 included the stake in The Economist Group ($400 million), Welltec ($106 million), Exor Seeds ($25 million), Perella Weinberg ($24 million), GEDI ($12 million) and financial investments ($4 million) among others. Financial investments previously classified under Other Assets have been reclassified under Other investments for presentation purposes. Exor Seeds refers only to the quota held directly by Exor S.A.</t>
  </si>
  <si>
    <t>Other investments (b)</t>
  </si>
  <si>
    <t>Treasury stock (c)</t>
  </si>
  <si>
    <t>NAV per Share in Euro (d)</t>
  </si>
  <si>
    <t>Fair value (a)</t>
  </si>
  <si>
    <t>(c) Treasury stock includes shares held in treasury before the share buyback program launched on 14 November 2018.</t>
  </si>
  <si>
    <t>(a) At 31 December 2019 the fair value is aligned with the price under the terms of the Memorandum of Understanding signed with Covéa.</t>
  </si>
  <si>
    <t>(d) NAV per share at 31 December 2019 based on 236,121,668 shares. Shares bought back in the context of the buyback program launched on 14 November 2018 are deducted from total issued shares.</t>
  </si>
  <si>
    <t>(b) Other investments at 31 December 2019 include the stake in The Economist Group ($368 million), Welltec ($108 million), Exor Seeds ($64 million), Perella Weinberg ($21 million), GEDI ($16 million) and financial investments ($3 million) among others. Financial investments previously classified under Other Assets have been reclassified under Other investments for presentation purposes. Exor Seeds refers only to the quota held directly by Exor S.A.</t>
  </si>
  <si>
    <t>(b) Other investments at 31 December 2019 include the stake in The Economist Group (€328 million), Welltec (€97 million), Exor Seeds (€57 million), Perella Weinberg (€19 million), GEDI (€14 million) and financial investments (€2 million) among others. Financial investments previously classified under Other Assets have been reclassified under Other investments for presentation purposes. Exor Seeds refers only to the quota held directly by Exor S.A.</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</si>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</sst>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09]d\-mmm\-yy;@"/>
    <numFmt numFmtId="165" formatCode="#,##0_ ;\(#,##0\)"/>
    <numFmt numFmtId="166" formatCode="#,##0.00_ ;\(#,##0.00\)"/>
    <numFmt numFmtId="167" formatCode="_ * #,##0.00_ ;_ * \-#,##0.00_ ;_ * &quot;-&quot;??_ ;_ @_ "/>
  </numFmts>
  <fonts count="12" x14ac:knownFonts="1">
    <font>
      <sz val="11"/>
      <color theme="1"/>
      <name val="Calibri"/>
      <family val="2"/>
      <scheme val="minor"/>
    </font>
    <font>
      <sz val="10"/>
      <name val="Arial"/>
      <family val="2"/>
    </font>
    <font>
      <sz val="14"/>
      <name val="Arial"/>
      <family val="2"/>
    </font>
    <font>
      <b/>
      <sz val="14"/>
      <name val="Arial"/>
      <family val="2"/>
    </font>
    <font>
      <b/>
      <sz val="12"/>
      <color rgb="FF002060"/>
      <name val="Arial"/>
      <family val="2"/>
    </font>
    <font>
      <sz val="12"/>
      <color rgb="FF002060"/>
      <name val="Arial"/>
      <family val="2"/>
    </font>
    <font>
      <sz val="12"/>
      <color theme="1" tint="0.249977111117893"/>
      <name val="Arial"/>
      <family val="2"/>
    </font>
    <font>
      <b/>
      <sz val="12"/>
      <color theme="1" tint="0.249977111117893"/>
      <name val="Arial"/>
      <family val="2"/>
    </font>
    <font>
      <sz val="12"/>
      <name val="Arial"/>
      <family val="2"/>
    </font>
    <font>
      <sz val="9"/>
      <color theme="1" tint="0.249977111117893"/>
      <name val="Arial"/>
      <family val="2"/>
    </font>
    <font>
      <b/>
      <sz val="14"/>
      <color rgb="FF002060"/>
      <name val="Arial"/>
      <family val="2"/>
    </font>
    <font>
      <sz val="11"/>
      <color theme="1"/>
      <name val="Calibri"/>
      <family val="2"/>
      <scheme val="minor"/>
    </font>
  </fonts>
  <fills count="2">
    <fill>
      <patternFill patternType="none"/>
    </fill>
    <fill>
      <patternFill patternType="gray125"/>
    </fill>
  </fills>
  <borders count="7">
    <border>
      <left/>
      <right/>
      <top/>
      <bottom/>
      <diagonal/>
    </border>
    <border>
      <left/>
      <right/>
      <top style="thin">
        <color rgb="FF002060"/>
      </top>
      <bottom/>
      <diagonal/>
    </border>
    <border>
      <left/>
      <right/>
      <top/>
      <bottom style="thin">
        <color indexed="64"/>
      </bottom>
      <diagonal/>
    </border>
    <border>
      <left/>
      <right/>
      <top style="thin">
        <color indexed="64"/>
      </top>
      <bottom style="thin">
        <color indexed="64"/>
      </bottom>
      <diagonal/>
    </border>
    <border>
      <left/>
      <right/>
      <top style="thin">
        <color rgb="FF002060"/>
      </top>
      <bottom style="medium">
        <color rgb="FF002060"/>
      </bottom>
      <diagonal/>
    </border>
    <border>
      <left/>
      <right/>
      <top/>
      <bottom style="medium">
        <color rgb="FF002060"/>
      </bottom>
      <diagonal/>
    </border>
    <border>
      <left/>
      <right/>
      <top style="medium">
        <color rgb="FF002060"/>
      </top>
      <bottom style="thin">
        <color indexed="64"/>
      </bottom>
      <diagonal/>
    </border>
  </borders>
  <cellStyleXfs count="3">
    <xf numFmtId="0" fontId="0" fillId="0" borderId="0"/>
    <xf numFmtId="0" fontId="1" fillId="0" borderId="0"/>
    <xf numFmtId="167" fontId="11" fillId="0" borderId="0" applyFont="0" applyFill="0" applyBorder="0" applyAlignment="0" applyProtection="0"/>
  </cellStyleXfs>
  <cellXfs count="48">
    <xf numFmtId="0" fontId="0" fillId="0" borderId="0" xfId="0"/>
    <xf numFmtId="0" fontId="1" fillId="0" borderId="0" xfId="1" applyFont="1" applyBorder="1"/>
    <xf numFmtId="0" fontId="7" fillId="0" borderId="3" xfId="1" applyFont="1" applyBorder="1" applyAlignment="1">
      <alignment vertical="center"/>
    </xf>
    <xf numFmtId="3" fontId="7" fillId="0" borderId="3" xfId="1" applyNumberFormat="1" applyFont="1" applyFill="1" applyBorder="1" applyAlignment="1">
      <alignment horizontal="right" vertical="center"/>
    </xf>
    <xf numFmtId="0" fontId="6" fillId="0" borderId="0" xfId="1" applyFont="1" applyBorder="1" applyAlignment="1">
      <alignment horizontal="left" vertical="center" indent="1"/>
    </xf>
    <xf numFmtId="10" fontId="6" fillId="0" borderId="0" xfId="1" applyNumberFormat="1" applyFont="1" applyBorder="1" applyAlignment="1">
      <alignment horizontal="left" vertical="center"/>
    </xf>
    <xf numFmtId="3" fontId="7" fillId="0" borderId="0" xfId="1" applyNumberFormat="1" applyFont="1" applyFill="1" applyBorder="1" applyAlignment="1">
      <alignment horizontal="right" vertical="center"/>
    </xf>
    <xf numFmtId="10" fontId="6" fillId="0" borderId="0" xfId="1" applyNumberFormat="1" applyFont="1" applyBorder="1" applyAlignment="1">
      <alignment horizontal="left" vertical="center" wrapText="1"/>
    </xf>
    <xf numFmtId="0" fontId="4" fillId="0" borderId="4" xfId="1" applyFont="1" applyBorder="1" applyAlignment="1">
      <alignment vertical="center"/>
    </xf>
    <xf numFmtId="3" fontId="4" fillId="0" borderId="4" xfId="1" applyNumberFormat="1" applyFont="1" applyFill="1" applyBorder="1" applyAlignment="1">
      <alignment horizontal="right" vertical="center"/>
    </xf>
    <xf numFmtId="0" fontId="4" fillId="0" borderId="0" xfId="1" applyFont="1" applyBorder="1" applyAlignment="1">
      <alignment vertical="center"/>
    </xf>
    <xf numFmtId="165" fontId="4" fillId="0" borderId="0" xfId="1" applyNumberFormat="1" applyFont="1" applyFill="1" applyBorder="1" applyAlignment="1">
      <alignment horizontal="right" vertical="center"/>
    </xf>
    <xf numFmtId="0" fontId="4" fillId="0" borderId="5" xfId="1" applyFont="1" applyBorder="1" applyAlignment="1">
      <alignment vertical="center"/>
    </xf>
    <xf numFmtId="166" fontId="4" fillId="0" borderId="5" xfId="1" applyNumberFormat="1" applyFont="1" applyFill="1" applyBorder="1" applyAlignment="1">
      <alignment horizontal="right" vertical="center"/>
    </xf>
    <xf numFmtId="0" fontId="2" fillId="0" borderId="0" xfId="1" applyFont="1" applyBorder="1" applyAlignment="1">
      <alignment horizontal="left" vertical="center"/>
    </xf>
    <xf numFmtId="0" fontId="1" fillId="0" borderId="0" xfId="1" applyFont="1" applyBorder="1" applyAlignment="1">
      <alignment horizontal="left"/>
    </xf>
    <xf numFmtId="0" fontId="8" fillId="0" borderId="3" xfId="1" applyFont="1" applyBorder="1" applyAlignment="1">
      <alignment horizontal="left" vertical="center"/>
    </xf>
    <xf numFmtId="0" fontId="8" fillId="0" borderId="0" xfId="1" applyFont="1" applyBorder="1" applyAlignment="1">
      <alignment horizontal="left" vertical="center"/>
    </xf>
    <xf numFmtId="0" fontId="4" fillId="0" borderId="4"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0" fillId="0" borderId="0" xfId="0" applyAlignment="1">
      <alignment horizontal="left"/>
    </xf>
    <xf numFmtId="0" fontId="9" fillId="0" borderId="0" xfId="1" applyFont="1" applyBorder="1" applyAlignment="1">
      <alignment vertical="center" wrapText="1"/>
    </xf>
    <xf numFmtId="0" fontId="2" fillId="0" borderId="0" xfId="1" applyFont="1" applyBorder="1" applyAlignment="1">
      <alignment horizontal="right" vertical="center"/>
    </xf>
    <xf numFmtId="164" fontId="3" fillId="0" borderId="0" xfId="1" applyNumberFormat="1" applyFont="1" applyBorder="1" applyAlignment="1">
      <alignment horizontal="right" vertical="center"/>
    </xf>
    <xf numFmtId="0" fontId="1" fillId="0" borderId="0" xfId="1" applyFont="1" applyBorder="1" applyAlignment="1">
      <alignment horizontal="right"/>
    </xf>
    <xf numFmtId="0" fontId="8" fillId="0" borderId="3" xfId="1" applyFont="1" applyBorder="1" applyAlignment="1">
      <alignment horizontal="right" vertical="center"/>
    </xf>
    <xf numFmtId="10" fontId="6" fillId="0" borderId="0" xfId="1" applyNumberFormat="1" applyFont="1" applyBorder="1" applyAlignment="1">
      <alignment horizontal="right" vertical="center"/>
    </xf>
    <xf numFmtId="0" fontId="6" fillId="0" borderId="0" xfId="1" applyFont="1" applyBorder="1" applyAlignment="1">
      <alignment horizontal="right" vertical="center"/>
    </xf>
    <xf numFmtId="0" fontId="8" fillId="0" borderId="0"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0" fillId="0" borderId="0" xfId="0" applyAlignment="1">
      <alignment horizontal="right"/>
    </xf>
    <xf numFmtId="0" fontId="6" fillId="0" borderId="6" xfId="1" applyFont="1" applyBorder="1" applyAlignment="1">
      <alignment horizontal="left" vertical="center" indent="1"/>
    </xf>
    <xf numFmtId="0" fontId="6" fillId="0" borderId="6" xfId="1" applyFont="1" applyBorder="1" applyAlignment="1">
      <alignment horizontal="right" vertical="center"/>
    </xf>
    <xf numFmtId="4" fontId="7" fillId="0" borderId="6" xfId="1" applyNumberFormat="1" applyFont="1" applyFill="1" applyBorder="1" applyAlignment="1">
      <alignment horizontal="right" vertical="center"/>
    </xf>
    <xf numFmtId="4" fontId="6" fillId="0" borderId="6" xfId="1" applyNumberFormat="1" applyFont="1" applyBorder="1" applyAlignment="1">
      <alignment horizontal="left" vertical="center" wrapText="1"/>
    </xf>
    <xf numFmtId="0" fontId="10" fillId="0" borderId="0" xfId="1" applyFont="1" applyBorder="1" applyAlignment="1">
      <alignment vertical="center"/>
    </xf>
    <xf numFmtId="0" fontId="6" fillId="0" borderId="0" xfId="1" applyFont="1" applyBorder="1" applyAlignment="1">
      <alignment horizontal="left" vertical="center" wrapText="1"/>
    </xf>
    <xf numFmtId="0" fontId="6" fillId="0" borderId="1" xfId="1" applyFont="1" applyFill="1" applyBorder="1" applyAlignment="1">
      <alignment horizontal="left" vertical="center"/>
    </xf>
    <xf numFmtId="0" fontId="6" fillId="0" borderId="0" xfId="1" applyFont="1" applyFill="1" applyBorder="1" applyAlignment="1">
      <alignment horizontal="left" vertical="center"/>
    </xf>
    <xf numFmtId="0" fontId="4" fillId="0" borderId="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14" fontId="4" fillId="0" borderId="1" xfId="1" applyNumberFormat="1" applyFont="1" applyFill="1" applyBorder="1" applyAlignment="1">
      <alignment horizontal="right" vertical="center"/>
    </xf>
    <xf numFmtId="0" fontId="5" fillId="0" borderId="0" xfId="1" applyNumberFormat="1" applyFont="1" applyFill="1" applyBorder="1" applyAlignment="1">
      <alignment horizontal="right"/>
    </xf>
  </cellXfs>
  <cellStyles count="3">
    <cellStyle name="Comma 2" xfId="2"/>
    <cellStyle name="Normal" xfId="0" builtinId="0"/>
    <cellStyle name="Normale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7-ABCF-43A6-B6D9-CD117EC8D54E}"/>
              </c:ext>
            </c:extLst>
          </c:dPt>
          <c:dPt>
            <c:idx val="1"/>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D-ABCF-43A6-B6D9-CD117EC8D54E}"/>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E-ABCF-43A6-B6D9-CD117EC8D54E}"/>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2-ABCF-43A6-B6D9-CD117EC8D54E}"/>
              </c:ext>
            </c:extLst>
          </c:dPt>
          <c:dPt>
            <c:idx val="4"/>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1-ABCF-43A6-B6D9-CD117EC8D54E}"/>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ABCF-43A6-B6D9-CD117EC8D54E}"/>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ABCF-43A6-B6D9-CD117EC8D54E}"/>
              </c:ext>
            </c:extLst>
          </c:dPt>
          <c:dLbls>
            <c:dLbl>
              <c:idx val="0"/>
              <c:layout>
                <c:manualLayout>
                  <c:x val="-0.22456649403936443"/>
                  <c:y val="0.1074882179995921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BCF-43A6-B6D9-CD117EC8D54E}"/>
                </c:ext>
              </c:extLst>
            </c:dLbl>
            <c:dLbl>
              <c:idx val="1"/>
              <c:layout>
                <c:manualLayout>
                  <c:x val="-0.10867157258853904"/>
                  <c:y val="-0.16371930345314648"/>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BCF-43A6-B6D9-CD117EC8D54E}"/>
                </c:ext>
              </c:extLst>
            </c:dLbl>
            <c:dLbl>
              <c:idx val="2"/>
              <c:layout>
                <c:manualLayout>
                  <c:x val="0.19963459326105501"/>
                  <c:y val="-0.1635315652325306"/>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BCF-43A6-B6D9-CD117EC8D54E}"/>
                </c:ext>
              </c:extLst>
            </c:dLbl>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2-ABCF-43A6-B6D9-CD117EC8D54E}"/>
                </c:ext>
              </c:extLst>
            </c:dLbl>
            <c:dLbl>
              <c:idx val="4"/>
              <c:layout>
                <c:manualLayout>
                  <c:x val="-0.11496802830074337"/>
                  <c:y val="7.70257889524302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CF-43A6-B6D9-CD117EC8D54E}"/>
                </c:ext>
              </c:extLst>
            </c:dLbl>
            <c:dLbl>
              <c:idx val="6"/>
              <c:layout>
                <c:manualLayout>
                  <c:x val="0.11476110189879188"/>
                  <c:y val="2.51718264550425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CF-43A6-B6D9-CD117EC8D54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'31 December 2018'!$B$7:$B$13</c:f>
              <c:strCache>
                <c:ptCount val="7"/>
                <c:pt idx="0">
                  <c:v>PartnerRe</c:v>
                </c:pt>
                <c:pt idx="1">
                  <c:v>Ferrari</c:v>
                </c:pt>
                <c:pt idx="2">
                  <c:v>Fiat Chrysler Automobiles</c:v>
                </c:pt>
                <c:pt idx="3">
                  <c:v>CNH Industrial</c:v>
                </c:pt>
                <c:pt idx="4">
                  <c:v>Juventus Football Club</c:v>
                </c:pt>
                <c:pt idx="5">
                  <c:v>Other investments (a)</c:v>
                </c:pt>
                <c:pt idx="6">
                  <c:v>Other Assets </c:v>
                </c:pt>
              </c:strCache>
            </c:strRef>
          </c:cat>
          <c:val>
            <c:numRef>
              <c:f>'31 December 2018'!$D$7:$D$13</c:f>
              <c:numCache>
                <c:formatCode>#,##0</c:formatCode>
                <c:ptCount val="7"/>
                <c:pt idx="0">
                  <c:v>6681</c:v>
                </c:pt>
                <c:pt idx="1">
                  <c:v>3846</c:v>
                </c:pt>
                <c:pt idx="2">
                  <c:v>5710</c:v>
                </c:pt>
                <c:pt idx="3">
                  <c:v>2878</c:v>
                </c:pt>
                <c:pt idx="4">
                  <c:v>696</c:v>
                </c:pt>
                <c:pt idx="5">
                  <c:v>515</c:v>
                </c:pt>
                <c:pt idx="6">
                  <c:v>434</c:v>
                </c:pt>
              </c:numCache>
            </c:numRef>
          </c:val>
          <c:extLst>
            <c:ext xmlns:c16="http://schemas.microsoft.com/office/drawing/2014/chart" uri="{C3380CC4-5D6E-409C-BE32-E72D297353CC}">
              <c16:uniqueId val="{00000000-ABCF-43A6-B6D9-CD117EC8D54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5FFC-4B00-A846-3F996D108ED0}"/>
              </c:ext>
            </c:extLst>
          </c:dPt>
          <c:dPt>
            <c:idx val="1"/>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3-5FFC-4B00-A846-3F996D108ED0}"/>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5FFC-4B00-A846-3F996D108ED0}"/>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7-5FFC-4B00-A846-3F996D108ED0}"/>
              </c:ext>
            </c:extLst>
          </c:dPt>
          <c:dPt>
            <c:idx val="4"/>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9-5FFC-4B00-A846-3F996D108ED0}"/>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5FFC-4B00-A846-3F996D108ED0}"/>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5FFC-4B00-A846-3F996D108ED0}"/>
              </c:ext>
            </c:extLst>
          </c:dPt>
          <c:dLbls>
            <c:dLbl>
              <c:idx val="0"/>
              <c:layout>
                <c:manualLayout>
                  <c:x val="-0.22456649403936443"/>
                  <c:y val="0.1074882179995921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FFC-4B00-A846-3F996D108ED0}"/>
                </c:ext>
              </c:extLst>
            </c:dLbl>
            <c:dLbl>
              <c:idx val="1"/>
              <c:layout>
                <c:manualLayout>
                  <c:x val="-0.10867157258853904"/>
                  <c:y val="-0.16371930345314648"/>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FFC-4B00-A846-3F996D108ED0}"/>
                </c:ext>
              </c:extLst>
            </c:dLbl>
            <c:dLbl>
              <c:idx val="2"/>
              <c:layout>
                <c:manualLayout>
                  <c:x val="0.19963459326105501"/>
                  <c:y val="-0.1635315652325306"/>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FFC-4B00-A846-3F996D108ED0}"/>
                </c:ext>
              </c:extLst>
            </c:dLbl>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7-5FFC-4B00-A846-3F996D108ED0}"/>
                </c:ext>
              </c:extLst>
            </c:dLbl>
            <c:dLbl>
              <c:idx val="4"/>
              <c:layout>
                <c:manualLayout>
                  <c:x val="-0.11496802830074337"/>
                  <c:y val="7.702578895243024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FFC-4B00-A846-3F996D108ED0}"/>
                </c:ext>
              </c:extLst>
            </c:dLbl>
            <c:dLbl>
              <c:idx val="6"/>
              <c:layout>
                <c:manualLayout>
                  <c:x val="0.11476110189879188"/>
                  <c:y val="2.517182645504256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FFC-4B00-A846-3F996D108ED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'31 December 2019'!$B$7:$B$13</c:f>
              <c:strCache>
                <c:ptCount val="7"/>
                <c:pt idx="0">
                  <c:v>PartnerRe</c:v>
                </c:pt>
                <c:pt idx="1">
                  <c:v>Ferrari</c:v>
                </c:pt>
                <c:pt idx="2">
                  <c:v>Fiat Chrysler Automobiles</c:v>
                </c:pt>
                <c:pt idx="3">
                  <c:v>CNH Industrial</c:v>
                </c:pt>
                <c:pt idx="4">
                  <c:v>Juventus Football Club</c:v>
                </c:pt>
                <c:pt idx="5">
                  <c:v>Other investments (b)</c:v>
                </c:pt>
                <c:pt idx="6">
                  <c:v>Other Assets </c:v>
                </c:pt>
              </c:strCache>
            </c:strRef>
          </c:cat>
          <c:val>
            <c:numRef>
              <c:f>'31 December 2019'!$D$7:$D$13</c:f>
              <c:numCache>
                <c:formatCode>#,##0</c:formatCode>
                <c:ptCount val="7"/>
                <c:pt idx="0">
                  <c:v>8011</c:v>
                </c:pt>
                <c:pt idx="1">
                  <c:v>6572</c:v>
                </c:pt>
                <c:pt idx="2">
                  <c:v>5930</c:v>
                </c:pt>
                <c:pt idx="3">
                  <c:v>3592</c:v>
                </c:pt>
                <c:pt idx="4">
                  <c:v>1058</c:v>
                </c:pt>
                <c:pt idx="5">
                  <c:v>583</c:v>
                </c:pt>
                <c:pt idx="6">
                  <c:v>956</c:v>
                </c:pt>
              </c:numCache>
            </c:numRef>
          </c:val>
          <c:extLst>
            <c:ext xmlns:c16="http://schemas.microsoft.com/office/drawing/2014/chart" uri="{C3380CC4-5D6E-409C-BE32-E72D297353CC}">
              <c16:uniqueId val="{0000000E-5FFC-4B00-A846-3F996D108ED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882098</xdr:colOff>
      <xdr:row>31</xdr:row>
      <xdr:rowOff>98565</xdr:rowOff>
    </xdr:from>
    <xdr:to>
      <xdr:col>4</xdr:col>
      <xdr:colOff>1725543</xdr:colOff>
      <xdr:row>58</xdr:row>
      <xdr:rowOff>96632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882098</xdr:colOff>
      <xdr:row>31</xdr:row>
      <xdr:rowOff>98565</xdr:rowOff>
    </xdr:from>
    <xdr:to>
      <xdr:col>4</xdr:col>
      <xdr:colOff>1725543</xdr:colOff>
      <xdr:row>58</xdr:row>
      <xdr:rowOff>96632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zoomScale="50" zoomScaleNormal="50" workbookViewId="0">
      <selection activeCell="I21" sqref="I21"/>
    </sheetView>
  </sheetViews>
  <sheetFormatPr defaultRowHeight="14.5" x14ac:dyDescent="0.35"/>
  <cols>
    <col min="2" max="2" width="48.1796875" customWidth="1"/>
    <col min="3" max="3" width="17.90625" style="33" bestFit="1" customWidth="1"/>
    <col min="4" max="4" width="15.6328125" style="33" customWidth="1"/>
    <col min="5" max="5" width="64.54296875" style="21" bestFit="1" customWidth="1"/>
    <col min="7" max="7" width="48.1796875" customWidth="1"/>
    <col min="8" max="8" width="17.90625" style="33" bestFit="1" customWidth="1"/>
    <col min="9" max="9" width="15.6328125" style="33" customWidth="1"/>
    <col min="10" max="10" width="64.54296875" style="21" bestFit="1" customWidth="1"/>
  </cols>
  <sheetData>
    <row r="2" spans="2:10" ht="18" x14ac:dyDescent="0.35">
      <c r="B2" s="38" t="s">
        <v>20</v>
      </c>
      <c r="C2" s="23"/>
      <c r="D2" s="24"/>
      <c r="E2" s="14"/>
      <c r="G2" s="10"/>
      <c r="H2" s="23"/>
      <c r="I2" s="24"/>
      <c r="J2" s="14"/>
    </row>
    <row r="3" spans="2:10" x14ac:dyDescent="0.35">
      <c r="B3" s="1"/>
      <c r="C3" s="25"/>
      <c r="D3" s="25"/>
      <c r="E3" s="15"/>
      <c r="G3" s="1"/>
      <c r="H3" s="25"/>
      <c r="I3" s="25"/>
      <c r="J3" s="15"/>
    </row>
    <row r="4" spans="2:10" ht="14.5" customHeight="1" x14ac:dyDescent="0.35">
      <c r="B4" s="40" t="s">
        <v>24</v>
      </c>
      <c r="C4" s="42" t="s">
        <v>0</v>
      </c>
      <c r="D4" s="46" t="s">
        <v>2</v>
      </c>
      <c r="E4" s="44" t="s">
        <v>1</v>
      </c>
      <c r="G4" s="40" t="s">
        <v>21</v>
      </c>
      <c r="H4" s="42" t="s">
        <v>0</v>
      </c>
      <c r="I4" s="46" t="s">
        <v>2</v>
      </c>
      <c r="J4" s="44" t="s">
        <v>1</v>
      </c>
    </row>
    <row r="5" spans="2:10" ht="14.5" customHeight="1" x14ac:dyDescent="0.35">
      <c r="B5" s="41"/>
      <c r="C5" s="43"/>
      <c r="D5" s="47"/>
      <c r="E5" s="45"/>
      <c r="G5" s="41"/>
      <c r="H5" s="43"/>
      <c r="I5" s="47"/>
      <c r="J5" s="45"/>
    </row>
    <row r="6" spans="2:10" ht="20" customHeight="1" x14ac:dyDescent="0.35">
      <c r="B6" s="2" t="s">
        <v>3</v>
      </c>
      <c r="C6" s="26"/>
      <c r="D6" s="3">
        <f>SUM(D7:D12)</f>
        <v>20326</v>
      </c>
      <c r="E6" s="16"/>
      <c r="G6" s="2" t="s">
        <v>3</v>
      </c>
      <c r="H6" s="26"/>
      <c r="I6" s="3">
        <f>SUM(I7:I12)</f>
        <v>23276</v>
      </c>
      <c r="J6" s="16"/>
    </row>
    <row r="7" spans="2:10" ht="20" customHeight="1" x14ac:dyDescent="0.35">
      <c r="B7" s="4" t="s">
        <v>4</v>
      </c>
      <c r="C7" s="27">
        <v>1</v>
      </c>
      <c r="D7" s="6">
        <v>6681</v>
      </c>
      <c r="E7" s="5" t="s">
        <v>5</v>
      </c>
      <c r="G7" s="4" t="s">
        <v>4</v>
      </c>
      <c r="H7" s="27">
        <v>1</v>
      </c>
      <c r="I7" s="6">
        <v>7650</v>
      </c>
      <c r="J7" s="5" t="s">
        <v>5</v>
      </c>
    </row>
    <row r="8" spans="2:10" ht="20" customHeight="1" x14ac:dyDescent="0.35">
      <c r="B8" s="4" t="s">
        <v>6</v>
      </c>
      <c r="C8" s="27">
        <v>0.2291</v>
      </c>
      <c r="D8" s="6">
        <v>3846</v>
      </c>
      <c r="E8" s="5" t="s">
        <v>7</v>
      </c>
      <c r="G8" s="4" t="s">
        <v>6</v>
      </c>
      <c r="H8" s="27">
        <v>0.2291</v>
      </c>
      <c r="I8" s="6">
        <v>4404</v>
      </c>
      <c r="J8" s="5" t="s">
        <v>7</v>
      </c>
    </row>
    <row r="9" spans="2:10" ht="20" customHeight="1" x14ac:dyDescent="0.35">
      <c r="B9" s="4" t="s">
        <v>8</v>
      </c>
      <c r="C9" s="27">
        <v>0.28670000000000001</v>
      </c>
      <c r="D9" s="6">
        <v>5710</v>
      </c>
      <c r="E9" s="5" t="s">
        <v>7</v>
      </c>
      <c r="G9" s="4" t="s">
        <v>8</v>
      </c>
      <c r="H9" s="27">
        <v>0.28670000000000001</v>
      </c>
      <c r="I9" s="6">
        <v>6538</v>
      </c>
      <c r="J9" s="5" t="s">
        <v>7</v>
      </c>
    </row>
    <row r="10" spans="2:10" ht="20" customHeight="1" x14ac:dyDescent="0.35">
      <c r="B10" s="4" t="s">
        <v>9</v>
      </c>
      <c r="C10" s="27">
        <v>0.26889999999999997</v>
      </c>
      <c r="D10" s="6">
        <v>2878</v>
      </c>
      <c r="E10" s="5" t="s">
        <v>7</v>
      </c>
      <c r="G10" s="4" t="s">
        <v>9</v>
      </c>
      <c r="H10" s="27">
        <v>0.26889999999999997</v>
      </c>
      <c r="I10" s="6">
        <v>3296</v>
      </c>
      <c r="J10" s="5" t="s">
        <v>7</v>
      </c>
    </row>
    <row r="11" spans="2:10" ht="20" customHeight="1" x14ac:dyDescent="0.35">
      <c r="B11" s="4" t="s">
        <v>10</v>
      </c>
      <c r="C11" s="27">
        <v>0.63770000000000004</v>
      </c>
      <c r="D11" s="6">
        <v>696</v>
      </c>
      <c r="E11" s="5" t="s">
        <v>7</v>
      </c>
      <c r="G11" s="4" t="s">
        <v>10</v>
      </c>
      <c r="H11" s="27">
        <v>0.63770000000000004</v>
      </c>
      <c r="I11" s="6">
        <v>797</v>
      </c>
      <c r="J11" s="5" t="s">
        <v>7</v>
      </c>
    </row>
    <row r="12" spans="2:10" ht="20" customHeight="1" x14ac:dyDescent="0.35">
      <c r="B12" s="4" t="s">
        <v>11</v>
      </c>
      <c r="C12" s="28"/>
      <c r="D12" s="6">
        <v>515</v>
      </c>
      <c r="E12" s="7" t="s">
        <v>12</v>
      </c>
      <c r="G12" s="4" t="s">
        <v>11</v>
      </c>
      <c r="H12" s="28"/>
      <c r="I12" s="6">
        <v>591</v>
      </c>
      <c r="J12" s="7" t="s">
        <v>12</v>
      </c>
    </row>
    <row r="13" spans="2:10" ht="20" customHeight="1" x14ac:dyDescent="0.35">
      <c r="B13" s="2" t="s">
        <v>13</v>
      </c>
      <c r="C13" s="26"/>
      <c r="D13" s="3">
        <f>SUM(D14:D15)</f>
        <v>434</v>
      </c>
      <c r="E13" s="16"/>
      <c r="G13" s="2" t="s">
        <v>13</v>
      </c>
      <c r="H13" s="26"/>
      <c r="I13" s="3">
        <f>SUM(I14:I15)</f>
        <v>497</v>
      </c>
      <c r="J13" s="16"/>
    </row>
    <row r="14" spans="2:10" ht="20" customHeight="1" x14ac:dyDescent="0.35">
      <c r="B14" s="4" t="s">
        <v>14</v>
      </c>
      <c r="C14" s="29"/>
      <c r="D14" s="6">
        <v>267</v>
      </c>
      <c r="E14" s="17"/>
      <c r="G14" s="4" t="s">
        <v>14</v>
      </c>
      <c r="H14" s="29"/>
      <c r="I14" s="6">
        <v>306</v>
      </c>
      <c r="J14" s="17"/>
    </row>
    <row r="15" spans="2:10" ht="20" customHeight="1" x14ac:dyDescent="0.35">
      <c r="B15" s="4" t="s">
        <v>15</v>
      </c>
      <c r="C15" s="29"/>
      <c r="D15" s="6">
        <v>167</v>
      </c>
      <c r="E15" s="17"/>
      <c r="G15" s="4" t="s">
        <v>15</v>
      </c>
      <c r="H15" s="29"/>
      <c r="I15" s="6">
        <v>191</v>
      </c>
      <c r="J15" s="17"/>
    </row>
    <row r="16" spans="2:10" ht="20" customHeight="1" thickBot="1" x14ac:dyDescent="0.4">
      <c r="B16" s="8" t="s">
        <v>16</v>
      </c>
      <c r="C16" s="30"/>
      <c r="D16" s="9">
        <f>D6+D13</f>
        <v>20760</v>
      </c>
      <c r="E16" s="18"/>
      <c r="G16" s="8" t="s">
        <v>16</v>
      </c>
      <c r="H16" s="30"/>
      <c r="I16" s="9">
        <f>I6+I13</f>
        <v>23773</v>
      </c>
      <c r="J16" s="18"/>
    </row>
    <row r="17" spans="2:10" ht="20" customHeight="1" x14ac:dyDescent="0.35">
      <c r="B17" s="10" t="s">
        <v>17</v>
      </c>
      <c r="C17" s="31"/>
      <c r="D17" s="11">
        <v>-3522</v>
      </c>
      <c r="E17" s="19"/>
      <c r="G17" s="10" t="s">
        <v>17</v>
      </c>
      <c r="H17" s="31"/>
      <c r="I17" s="11">
        <v>-4033</v>
      </c>
      <c r="J17" s="19"/>
    </row>
    <row r="18" spans="2:10" ht="20" customHeight="1" thickBot="1" x14ac:dyDescent="0.4">
      <c r="B18" s="8" t="s">
        <v>18</v>
      </c>
      <c r="C18" s="30"/>
      <c r="D18" s="9">
        <f>D16+D17</f>
        <v>17238</v>
      </c>
      <c r="E18" s="18"/>
      <c r="G18" s="8" t="s">
        <v>18</v>
      </c>
      <c r="H18" s="30"/>
      <c r="I18" s="9">
        <f>I16+I17</f>
        <v>19740</v>
      </c>
      <c r="J18" s="18"/>
    </row>
    <row r="19" spans="2:10" ht="20" customHeight="1" x14ac:dyDescent="0.35">
      <c r="B19" s="34" t="s">
        <v>23</v>
      </c>
      <c r="C19" s="35"/>
      <c r="D19" s="36">
        <v>239.76849000000001</v>
      </c>
      <c r="E19" s="37"/>
      <c r="G19" s="34" t="s">
        <v>23</v>
      </c>
      <c r="H19" s="35"/>
      <c r="I19" s="36">
        <v>239.76849000000001</v>
      </c>
      <c r="J19" s="37"/>
    </row>
    <row r="20" spans="2:10" ht="20" customHeight="1" thickBot="1" x14ac:dyDescent="0.4">
      <c r="B20" s="12" t="s">
        <v>19</v>
      </c>
      <c r="C20" s="32"/>
      <c r="D20" s="13">
        <f>D18/D19</f>
        <v>71.894351088418659</v>
      </c>
      <c r="E20" s="20"/>
      <c r="G20" s="12" t="s">
        <v>22</v>
      </c>
      <c r="H20" s="32"/>
      <c r="I20" s="13">
        <f>I18/I19</f>
        <v>82.32941701388701</v>
      </c>
      <c r="J20" s="20"/>
    </row>
    <row r="21" spans="2:10" ht="15.5" customHeight="1" x14ac:dyDescent="0.35"/>
    <row r="22" spans="2:10" ht="62.5" customHeight="1" x14ac:dyDescent="0.35">
      <c r="B22" s="39" t="s">
        <v>28</v>
      </c>
      <c r="C22" s="39"/>
      <c r="D22" s="39"/>
      <c r="E22" s="39"/>
      <c r="F22" s="22"/>
      <c r="G22" s="39" t="s">
        <v>30</v>
      </c>
      <c r="H22" s="39"/>
      <c r="I22" s="39"/>
      <c r="J22" s="39"/>
    </row>
    <row r="23" spans="2:10" ht="23" customHeight="1" x14ac:dyDescent="0.35">
      <c r="B23" s="39" t="s">
        <v>25</v>
      </c>
      <c r="C23" s="39"/>
      <c r="D23" s="39"/>
      <c r="E23" s="39"/>
      <c r="F23" s="22"/>
      <c r="G23" s="39" t="s">
        <v>26</v>
      </c>
      <c r="H23" s="39"/>
      <c r="I23" s="39"/>
      <c r="J23" s="39"/>
    </row>
    <row r="24" spans="2:10" ht="31.5" customHeight="1" x14ac:dyDescent="0.35">
      <c r="B24" s="39" t="s">
        <v>29</v>
      </c>
      <c r="C24" s="39"/>
      <c r="D24" s="39"/>
      <c r="E24" s="39"/>
      <c r="F24" s="22"/>
      <c r="G24" s="39" t="s">
        <v>29</v>
      </c>
      <c r="H24" s="39"/>
      <c r="I24" s="39"/>
      <c r="J24" s="39"/>
    </row>
    <row r="25" spans="2:10" x14ac:dyDescent="0.35">
      <c r="B25" s="21"/>
    </row>
    <row r="29" spans="2:10" ht="20" customHeight="1" x14ac:dyDescent="0.35">
      <c r="B29" s="38" t="s">
        <v>27</v>
      </c>
    </row>
    <row r="30" spans="2:10" ht="20" customHeight="1" x14ac:dyDescent="0.35"/>
    <row r="31" spans="2:10" ht="20" customHeight="1" x14ac:dyDescent="0.35"/>
    <row r="32" spans="2:10" ht="20" customHeight="1" x14ac:dyDescent="0.35"/>
    <row r="33" spans="6:6" ht="20" customHeight="1" x14ac:dyDescent="0.35"/>
    <row r="34" spans="6:6" ht="20" customHeight="1" x14ac:dyDescent="0.35"/>
    <row r="35" spans="6:6" ht="20" customHeight="1" x14ac:dyDescent="0.35"/>
    <row r="36" spans="6:6" ht="20" customHeight="1" x14ac:dyDescent="0.35"/>
    <row r="37" spans="6:6" ht="20" customHeight="1" x14ac:dyDescent="0.35"/>
    <row r="38" spans="6:6" ht="20" customHeight="1" x14ac:dyDescent="0.35"/>
    <row r="39" spans="6:6" ht="20" customHeight="1" x14ac:dyDescent="0.35"/>
    <row r="40" spans="6:6" ht="20" customHeight="1" x14ac:dyDescent="0.35"/>
    <row r="41" spans="6:6" ht="20" customHeight="1" x14ac:dyDescent="0.35"/>
    <row r="42" spans="6:6" ht="20" customHeight="1" x14ac:dyDescent="0.35"/>
    <row r="44" spans="6:6" ht="44" customHeight="1" x14ac:dyDescent="0.35">
      <c r="F44" s="22"/>
    </row>
    <row r="45" spans="6:6" ht="23" customHeight="1" x14ac:dyDescent="0.35">
      <c r="F45" s="22"/>
    </row>
    <row r="46" spans="6:6" ht="31.5" customHeight="1" x14ac:dyDescent="0.35">
      <c r="F46" s="22"/>
    </row>
  </sheetData>
  <mergeCells count="14">
    <mergeCell ref="B22:E22"/>
    <mergeCell ref="B23:E23"/>
    <mergeCell ref="B24:E24"/>
    <mergeCell ref="B4:B5"/>
    <mergeCell ref="C4:C5"/>
    <mergeCell ref="E4:E5"/>
    <mergeCell ref="D4:D5"/>
    <mergeCell ref="G23:J23"/>
    <mergeCell ref="G24:J24"/>
    <mergeCell ref="G22:J22"/>
    <mergeCell ref="G4:G5"/>
    <mergeCell ref="H4:H5"/>
    <mergeCell ref="J4:J5"/>
    <mergeCell ref="I4: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tabSelected="1" zoomScale="50" zoomScaleNormal="50" workbookViewId="0">
      <selection activeCell="L14" sqref="L14"/>
    </sheetView>
  </sheetViews>
  <sheetFormatPr defaultRowHeight="14.5" x14ac:dyDescent="0.35"/>
  <cols>
    <col min="2" max="2" width="48.1796875" customWidth="1"/>
    <col min="3" max="3" width="17.90625" style="33" bestFit="1" customWidth="1"/>
    <col min="4" max="4" width="15.6328125" style="33" customWidth="1"/>
    <col min="5" max="5" width="64.54296875" style="21" bestFit="1" customWidth="1"/>
    <col min="7" max="7" width="48.1796875" customWidth="1"/>
    <col min="8" max="8" width="17.90625" style="33" bestFit="1" customWidth="1"/>
    <col min="9" max="9" width="15.6328125" style="33" customWidth="1"/>
    <col min="10" max="10" width="64.54296875" style="21" bestFit="1" customWidth="1"/>
  </cols>
  <sheetData>
    <row r="2" spans="2:10" ht="18" x14ac:dyDescent="0.35">
      <c r="B2" s="38" t="s">
        <v>20</v>
      </c>
      <c r="C2" s="23"/>
      <c r="D2" s="24"/>
      <c r="E2" s="14"/>
      <c r="G2" s="10"/>
      <c r="H2" s="23"/>
      <c r="I2" s="24"/>
      <c r="J2" s="14"/>
    </row>
    <row r="3" spans="2:10" x14ac:dyDescent="0.35">
      <c r="B3" s="1"/>
      <c r="C3" s="25"/>
      <c r="D3" s="25"/>
      <c r="E3" s="15"/>
      <c r="G3" s="1"/>
      <c r="H3" s="25"/>
      <c r="I3" s="25"/>
      <c r="J3" s="15"/>
    </row>
    <row r="4" spans="2:10" ht="14.5" customHeight="1" x14ac:dyDescent="0.35">
      <c r="B4" s="40" t="s">
        <v>24</v>
      </c>
      <c r="C4" s="42" t="s">
        <v>0</v>
      </c>
      <c r="D4" s="46" t="s">
        <v>40</v>
      </c>
      <c r="E4" s="44" t="s">
        <v>1</v>
      </c>
      <c r="G4" s="40" t="s">
        <v>21</v>
      </c>
      <c r="H4" s="42" t="s">
        <v>0</v>
      </c>
      <c r="I4" s="46" t="s">
        <v>40</v>
      </c>
      <c r="J4" s="44" t="s">
        <v>1</v>
      </c>
    </row>
    <row r="5" spans="2:10" ht="14.5" customHeight="1" x14ac:dyDescent="0.35">
      <c r="B5" s="41"/>
      <c r="C5" s="43"/>
      <c r="D5" s="47"/>
      <c r="E5" s="45"/>
      <c r="G5" s="41"/>
      <c r="H5" s="43"/>
      <c r="I5" s="47"/>
      <c r="J5" s="45"/>
    </row>
    <row r="6" spans="2:10" ht="20.149999999999999" customHeight="1" x14ac:dyDescent="0.35">
      <c r="B6" s="2" t="s">
        <v>3</v>
      </c>
      <c r="C6" s="26"/>
      <c r="D6" s="3">
        <f>SUM(D7:D12)</f>
        <v>25746</v>
      </c>
      <c r="E6" s="16"/>
      <c r="G6" s="2" t="s">
        <v>3</v>
      </c>
      <c r="H6" s="26"/>
      <c r="I6" s="3">
        <f>SUM(I7:I12)</f>
        <v>28923</v>
      </c>
      <c r="J6" s="16"/>
    </row>
    <row r="7" spans="2:10" ht="20.149999999999999" customHeight="1" x14ac:dyDescent="0.35">
      <c r="B7" s="4" t="s">
        <v>4</v>
      </c>
      <c r="C7" s="27">
        <v>1</v>
      </c>
      <c r="D7" s="6">
        <v>8011</v>
      </c>
      <c r="E7" s="5" t="s">
        <v>34</v>
      </c>
      <c r="G7" s="4" t="s">
        <v>4</v>
      </c>
      <c r="H7" s="27">
        <f>C7</f>
        <v>1</v>
      </c>
      <c r="I7" s="6">
        <v>9000</v>
      </c>
      <c r="J7" s="5" t="s">
        <v>34</v>
      </c>
    </row>
    <row r="8" spans="2:10" ht="20.149999999999999" customHeight="1" x14ac:dyDescent="0.35">
      <c r="B8" s="4" t="s">
        <v>6</v>
      </c>
      <c r="C8" s="27">
        <v>0.2291</v>
      </c>
      <c r="D8" s="6">
        <v>6572</v>
      </c>
      <c r="E8" s="5" t="s">
        <v>7</v>
      </c>
      <c r="G8" s="4" t="s">
        <v>6</v>
      </c>
      <c r="H8" s="27">
        <f t="shared" ref="H8:H11" si="0">C8</f>
        <v>0.2291</v>
      </c>
      <c r="I8" s="6">
        <v>7383</v>
      </c>
      <c r="J8" s="5" t="s">
        <v>7</v>
      </c>
    </row>
    <row r="9" spans="2:10" ht="20.149999999999999" customHeight="1" x14ac:dyDescent="0.35">
      <c r="B9" s="4" t="s">
        <v>8</v>
      </c>
      <c r="C9" s="27">
        <v>0.28670000000000001</v>
      </c>
      <c r="D9" s="6">
        <v>5930</v>
      </c>
      <c r="E9" s="5" t="s">
        <v>7</v>
      </c>
      <c r="G9" s="4" t="s">
        <v>8</v>
      </c>
      <c r="H9" s="27">
        <f t="shared" si="0"/>
        <v>0.28670000000000001</v>
      </c>
      <c r="I9" s="6">
        <v>6661</v>
      </c>
      <c r="J9" s="5" t="s">
        <v>7</v>
      </c>
    </row>
    <row r="10" spans="2:10" ht="20.149999999999999" customHeight="1" x14ac:dyDescent="0.35">
      <c r="B10" s="4" t="s">
        <v>9</v>
      </c>
      <c r="C10" s="27">
        <v>0.26889999999999997</v>
      </c>
      <c r="D10" s="6">
        <v>3592</v>
      </c>
      <c r="E10" s="5" t="s">
        <v>7</v>
      </c>
      <c r="G10" s="4" t="s">
        <v>9</v>
      </c>
      <c r="H10" s="27">
        <f t="shared" si="0"/>
        <v>0.26889999999999997</v>
      </c>
      <c r="I10" s="6">
        <v>4036</v>
      </c>
      <c r="J10" s="5" t="s">
        <v>7</v>
      </c>
    </row>
    <row r="11" spans="2:10" ht="20.149999999999999" customHeight="1" x14ac:dyDescent="0.35">
      <c r="B11" s="4" t="s">
        <v>10</v>
      </c>
      <c r="C11" s="27">
        <v>0.63770000000000004</v>
      </c>
      <c r="D11" s="6">
        <v>1058</v>
      </c>
      <c r="E11" s="5" t="s">
        <v>7</v>
      </c>
      <c r="G11" s="4" t="s">
        <v>10</v>
      </c>
      <c r="H11" s="27">
        <f t="shared" si="0"/>
        <v>0.63770000000000004</v>
      </c>
      <c r="I11" s="6">
        <v>1188</v>
      </c>
      <c r="J11" s="5" t="s">
        <v>7</v>
      </c>
    </row>
    <row r="12" spans="2:10" ht="20.149999999999999" customHeight="1" x14ac:dyDescent="0.35">
      <c r="B12" s="4" t="s">
        <v>31</v>
      </c>
      <c r="C12" s="28"/>
      <c r="D12" s="6">
        <v>583</v>
      </c>
      <c r="E12" s="7" t="s">
        <v>12</v>
      </c>
      <c r="G12" s="4" t="s">
        <v>31</v>
      </c>
      <c r="H12" s="28"/>
      <c r="I12" s="6">
        <v>655</v>
      </c>
      <c r="J12" s="7" t="s">
        <v>12</v>
      </c>
    </row>
    <row r="13" spans="2:10" ht="20.149999999999999" customHeight="1" x14ac:dyDescent="0.35">
      <c r="B13" s="2" t="s">
        <v>13</v>
      </c>
      <c r="C13" s="26"/>
      <c r="D13" s="3">
        <f>SUM(D14:D15)</f>
        <v>956</v>
      </c>
      <c r="E13" s="16"/>
      <c r="G13" s="2" t="s">
        <v>13</v>
      </c>
      <c r="H13" s="26"/>
      <c r="I13" s="3">
        <f>SUM(I14:I15)</f>
        <v>1074</v>
      </c>
      <c r="J13" s="16"/>
    </row>
    <row r="14" spans="2:10" ht="20.149999999999999" customHeight="1" x14ac:dyDescent="0.35">
      <c r="B14" s="4" t="s">
        <v>14</v>
      </c>
      <c r="C14" s="29"/>
      <c r="D14" s="6">
        <v>789</v>
      </c>
      <c r="E14" s="17"/>
      <c r="G14" s="4" t="s">
        <v>14</v>
      </c>
      <c r="H14" s="29"/>
      <c r="I14" s="6">
        <v>886</v>
      </c>
      <c r="J14" s="17"/>
    </row>
    <row r="15" spans="2:10" ht="20.149999999999999" customHeight="1" x14ac:dyDescent="0.35">
      <c r="B15" s="4" t="s">
        <v>32</v>
      </c>
      <c r="C15" s="29"/>
      <c r="D15" s="6">
        <v>167</v>
      </c>
      <c r="E15" s="17"/>
      <c r="G15" s="4" t="s">
        <v>32</v>
      </c>
      <c r="H15" s="29"/>
      <c r="I15" s="6">
        <v>188</v>
      </c>
      <c r="J15" s="17"/>
    </row>
    <row r="16" spans="2:10" ht="20.149999999999999" customHeight="1" thickBot="1" x14ac:dyDescent="0.4">
      <c r="B16" s="8" t="s">
        <v>16</v>
      </c>
      <c r="C16" s="30"/>
      <c r="D16" s="9">
        <f>D6+D13</f>
        <v>26702</v>
      </c>
      <c r="E16" s="18"/>
      <c r="G16" s="8" t="s">
        <v>16</v>
      </c>
      <c r="H16" s="30"/>
      <c r="I16" s="9">
        <f>I6+I13</f>
        <v>29997</v>
      </c>
      <c r="J16" s="18"/>
    </row>
    <row r="17" spans="2:10" ht="20.149999999999999" customHeight="1" x14ac:dyDescent="0.35">
      <c r="B17" s="10" t="s">
        <v>17</v>
      </c>
      <c r="C17" s="31"/>
      <c r="D17" s="11">
        <v>-3420</v>
      </c>
      <c r="E17" s="19"/>
      <c r="G17" s="10" t="s">
        <v>17</v>
      </c>
      <c r="H17" s="31"/>
      <c r="I17" s="11">
        <v>-3842</v>
      </c>
      <c r="J17" s="19"/>
    </row>
    <row r="18" spans="2:10" ht="20.149999999999999" customHeight="1" thickBot="1" x14ac:dyDescent="0.4">
      <c r="B18" s="8" t="s">
        <v>18</v>
      </c>
      <c r="C18" s="30"/>
      <c r="D18" s="9">
        <f>D16+D17</f>
        <v>23282</v>
      </c>
      <c r="E18" s="18"/>
      <c r="G18" s="8" t="s">
        <v>18</v>
      </c>
      <c r="H18" s="30"/>
      <c r="I18" s="9">
        <f>I16+I17</f>
        <v>26155</v>
      </c>
      <c r="J18" s="18"/>
    </row>
    <row r="19" spans="2:10" ht="20.149999999999999" customHeight="1" x14ac:dyDescent="0.35">
      <c r="B19" s="34" t="s">
        <v>23</v>
      </c>
      <c r="C19" s="35"/>
      <c r="D19" s="36">
        <v>236.121668</v>
      </c>
      <c r="E19" s="37"/>
      <c r="G19" s="34" t="s">
        <v>23</v>
      </c>
      <c r="H19" s="35"/>
      <c r="I19" s="36">
        <v>236.121668</v>
      </c>
      <c r="J19" s="37"/>
    </row>
    <row r="20" spans="2:10" ht="20.149999999999999" customHeight="1" thickBot="1" x14ac:dyDescent="0.4">
      <c r="B20" s="12" t="s">
        <v>33</v>
      </c>
      <c r="C20" s="32"/>
      <c r="D20" s="13">
        <f>D18/D19</f>
        <v>98.601709013846204</v>
      </c>
      <c r="E20" s="20"/>
      <c r="G20" s="12" t="s">
        <v>33</v>
      </c>
      <c r="H20" s="32"/>
      <c r="I20" s="13">
        <f>I18/I19</f>
        <v>110.76916498828054</v>
      </c>
      <c r="J20" s="20"/>
    </row>
    <row r="21" spans="2:10" ht="20.149999999999999" customHeight="1" x14ac:dyDescent="0.35"/>
    <row r="22" spans="2:10" ht="15.5" x14ac:dyDescent="0.35">
      <c r="B22" s="39" t="s">
        <v>36</v>
      </c>
      <c r="C22" s="39"/>
      <c r="D22" s="39"/>
      <c r="E22" s="39"/>
      <c r="F22" s="22"/>
      <c r="G22" s="39" t="s">
        <v>36</v>
      </c>
      <c r="H22" s="39"/>
      <c r="I22" s="39"/>
      <c r="J22" s="39"/>
    </row>
    <row r="23" spans="2:10" ht="70.5" customHeight="1" x14ac:dyDescent="0.35">
      <c r="B23" s="39" t="s">
        <v>39</v>
      </c>
      <c r="C23" s="39"/>
      <c r="D23" s="39"/>
      <c r="E23" s="39"/>
      <c r="F23" s="22"/>
      <c r="G23" s="39" t="s">
        <v>38</v>
      </c>
      <c r="H23" s="39"/>
      <c r="I23" s="39"/>
      <c r="J23" s="39"/>
    </row>
    <row r="24" spans="2:10" ht="22" customHeight="1" x14ac:dyDescent="0.35">
      <c r="B24" s="39" t="s">
        <v>35</v>
      </c>
      <c r="C24" s="39"/>
      <c r="D24" s="39"/>
      <c r="E24" s="39"/>
      <c r="F24" s="22"/>
      <c r="G24" s="39" t="str">
        <f>B24</f>
        <v>(c) Treasury stock includes shares held in treasury before the share buyback program launched on 14 November 2018.</v>
      </c>
      <c r="H24" s="39"/>
      <c r="I24" s="39"/>
      <c r="J24" s="39"/>
    </row>
    <row r="25" spans="2:10" ht="38" customHeight="1" x14ac:dyDescent="0.35">
      <c r="B25" s="39" t="s">
        <v>37</v>
      </c>
      <c r="C25" s="39"/>
      <c r="D25" s="39"/>
      <c r="E25" s="39"/>
      <c r="G25" s="39" t="s">
        <v>37</v>
      </c>
      <c r="H25" s="39"/>
      <c r="I25" s="39"/>
      <c r="J25" s="39"/>
    </row>
    <row r="26" spans="2:10" ht="27" customHeight="1" x14ac:dyDescent="0.35"/>
    <row r="29" spans="2:10" ht="20.149999999999999" customHeight="1" x14ac:dyDescent="0.35">
      <c r="B29" s="38" t="s">
        <v>27</v>
      </c>
    </row>
    <row r="30" spans="2:10" ht="20.149999999999999" customHeight="1" x14ac:dyDescent="0.35"/>
    <row r="31" spans="2:10" ht="20.149999999999999" customHeight="1" x14ac:dyDescent="0.35"/>
    <row r="32" spans="2:10" ht="20.149999999999999" customHeight="1" x14ac:dyDescent="0.35"/>
    <row r="33" spans="6:6" ht="20.149999999999999" customHeight="1" x14ac:dyDescent="0.35"/>
    <row r="34" spans="6:6" ht="20.149999999999999" customHeight="1" x14ac:dyDescent="0.35"/>
    <row r="35" spans="6:6" ht="20.149999999999999" customHeight="1" x14ac:dyDescent="0.35"/>
    <row r="36" spans="6:6" ht="20.149999999999999" customHeight="1" x14ac:dyDescent="0.35"/>
    <row r="37" spans="6:6" ht="20.149999999999999" customHeight="1" x14ac:dyDescent="0.35"/>
    <row r="38" spans="6:6" ht="20.149999999999999" customHeight="1" x14ac:dyDescent="0.35"/>
    <row r="39" spans="6:6" ht="20.149999999999999" customHeight="1" x14ac:dyDescent="0.35"/>
    <row r="40" spans="6:6" ht="20.149999999999999" customHeight="1" x14ac:dyDescent="0.35"/>
    <row r="41" spans="6:6" ht="20.149999999999999" customHeight="1" x14ac:dyDescent="0.35"/>
    <row r="42" spans="6:6" ht="20.149999999999999" customHeight="1" x14ac:dyDescent="0.35"/>
    <row r="44" spans="6:6" ht="44.15" customHeight="1" x14ac:dyDescent="0.35">
      <c r="F44" s="22"/>
    </row>
    <row r="45" spans="6:6" ht="23.15" customHeight="1" x14ac:dyDescent="0.35">
      <c r="F45" s="22"/>
    </row>
    <row r="46" spans="6:6" ht="31.5" customHeight="1" x14ac:dyDescent="0.35">
      <c r="F46" s="22"/>
    </row>
  </sheetData>
  <mergeCells count="16">
    <mergeCell ref="B24:E24"/>
    <mergeCell ref="G24:J24"/>
    <mergeCell ref="B25:E25"/>
    <mergeCell ref="G25:J25"/>
    <mergeCell ref="I4:I5"/>
    <mergeCell ref="J4:J5"/>
    <mergeCell ref="B22:E22"/>
    <mergeCell ref="G22:J22"/>
    <mergeCell ref="B23:E23"/>
    <mergeCell ref="G23:J23"/>
    <mergeCell ref="B4:B5"/>
    <mergeCell ref="C4:C5"/>
    <mergeCell ref="D4:D5"/>
    <mergeCell ref="E4:E5"/>
    <mergeCell ref="G4:G5"/>
    <mergeCell ref="H4: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31 December 2018</vt:lpstr>
      <vt:lpstr>31 December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2019-11-01T08:44:36Z</dcterms:created>
  <dcterms:modified xsi:type="dcterms:W3CDTF">2020-04-07T21:23:35Z</dcterms:modified>
</cp:coreProperties>
</file>